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3"/>
  </bookViews>
  <sheets>
    <sheet name="总报价汇总表" sheetId="1" r:id="rId1"/>
    <sheet name="清单明细表" sheetId="2" r:id="rId2"/>
    <sheet name="32-35号楼玻璃门" sheetId="3" r:id="rId3"/>
    <sheet name="单元门 雨篷等" sheetId="4" r:id="rId4"/>
  </sheets>
  <definedNames/>
  <calcPr fullCalcOnLoad="1"/>
</workbook>
</file>

<file path=xl/sharedStrings.xml><?xml version="1.0" encoding="utf-8"?>
<sst xmlns="http://schemas.openxmlformats.org/spreadsheetml/2006/main" count="168" uniqueCount="53">
  <si>
    <t>报价汇总表</t>
  </si>
  <si>
    <t>工程名称:秀逸苏杭13#、15#、20#、32-35#楼玻璃门、单元门、雨篷及采光井工程</t>
  </si>
  <si>
    <t>序号</t>
  </si>
  <si>
    <t>名称</t>
  </si>
  <si>
    <t>数量（m2)</t>
  </si>
  <si>
    <t>综合单价（元/m2)</t>
  </si>
  <si>
    <t>小计</t>
  </si>
  <si>
    <t>备注</t>
  </si>
  <si>
    <t>玻璃门</t>
  </si>
  <si>
    <t>单元门</t>
  </si>
  <si>
    <t>单元感应门</t>
  </si>
  <si>
    <t>单元门雨篷</t>
  </si>
  <si>
    <t>非机动车道坡道雨篷</t>
  </si>
  <si>
    <t>按展开面积计算</t>
  </si>
  <si>
    <t>雨篷</t>
  </si>
  <si>
    <t>采光井</t>
  </si>
  <si>
    <t>工程量清单明细</t>
  </si>
  <si>
    <t>楼号</t>
  </si>
  <si>
    <t>32#楼</t>
  </si>
  <si>
    <t>33#楼</t>
  </si>
  <si>
    <t>35#楼</t>
  </si>
  <si>
    <t>13#楼</t>
  </si>
  <si>
    <t>15#楼</t>
  </si>
  <si>
    <t>20#楼</t>
  </si>
  <si>
    <t>32~35#商业玻璃门工程量</t>
  </si>
  <si>
    <t>设计编号</t>
  </si>
  <si>
    <t>洞口尺寸（m)</t>
  </si>
  <si>
    <t>数量（个）</t>
  </si>
  <si>
    <t>面积(㎡）</t>
  </si>
  <si>
    <t>宽度</t>
  </si>
  <si>
    <t>高度</t>
  </si>
  <si>
    <t>MLC-1</t>
  </si>
  <si>
    <t>MLC-2</t>
  </si>
  <si>
    <t>MLC-3</t>
  </si>
  <si>
    <t>MLC-4</t>
  </si>
  <si>
    <t>MLC-5</t>
  </si>
  <si>
    <t>MLC-6</t>
  </si>
  <si>
    <t>M1521</t>
  </si>
  <si>
    <t>33#小计</t>
  </si>
  <si>
    <t>C3443</t>
  </si>
  <si>
    <t>C1843</t>
  </si>
  <si>
    <t>C1943</t>
  </si>
  <si>
    <t>M1843</t>
  </si>
  <si>
    <t>M2444</t>
  </si>
  <si>
    <t>M2844</t>
  </si>
  <si>
    <t>M1644</t>
  </si>
  <si>
    <t>35#小计</t>
  </si>
  <si>
    <t>总计</t>
  </si>
  <si>
    <t>DJM1524</t>
  </si>
  <si>
    <t>单元门雨蓬</t>
  </si>
  <si>
    <t>13#楼与15#楼之间</t>
  </si>
  <si>
    <t>DZM1524</t>
  </si>
  <si>
    <t>DZM1521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</si>
</sst>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1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4" fillId="17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wrapText="1"/>
    </xf>
    <xf numFmtId="18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2" fillId="21" borderId="10" xfId="0" applyFont="1" applyFill="1" applyBorder="1" applyAlignment="1">
      <alignment/>
    </xf>
    <xf numFmtId="0" fontId="2" fillId="21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84" fontId="2" fillId="0" borderId="13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5.75390625" style="1" customWidth="1"/>
    <col min="2" max="2" width="13.375" style="1" customWidth="1"/>
    <col min="3" max="3" width="13.50390625" style="1" customWidth="1"/>
    <col min="4" max="4" width="18.00390625" style="1" customWidth="1"/>
    <col min="5" max="5" width="14.625" style="1" customWidth="1"/>
    <col min="6" max="6" width="15.75390625" style="0" customWidth="1"/>
  </cols>
  <sheetData>
    <row r="1" spans="1:6" ht="36.75" customHeight="1">
      <c r="A1" s="20" t="s">
        <v>0</v>
      </c>
      <c r="B1" s="20"/>
      <c r="C1" s="20"/>
      <c r="D1" s="20"/>
      <c r="E1" s="20"/>
      <c r="F1" s="20"/>
    </row>
    <row r="2" spans="1:6" ht="39" customHeight="1">
      <c r="A2" s="21" t="s">
        <v>1</v>
      </c>
      <c r="B2" s="21"/>
      <c r="C2" s="21"/>
      <c r="D2" s="21"/>
      <c r="E2" s="21"/>
      <c r="F2" s="21"/>
    </row>
    <row r="3" spans="1:6" ht="34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34.5" customHeight="1">
      <c r="A4" s="2">
        <v>1</v>
      </c>
      <c r="B4" s="2" t="s">
        <v>8</v>
      </c>
      <c r="C4" s="2">
        <f>'清单明细表'!D7</f>
        <v>349.19000000000005</v>
      </c>
      <c r="D4" s="2"/>
      <c r="E4" s="2"/>
      <c r="F4" s="3"/>
    </row>
    <row r="5" spans="1:6" ht="34.5" customHeight="1">
      <c r="A5" s="2">
        <v>2</v>
      </c>
      <c r="B5" s="2" t="s">
        <v>9</v>
      </c>
      <c r="C5" s="2">
        <f>'清单明细表'!D13</f>
        <v>74.99999999999999</v>
      </c>
      <c r="D5" s="2"/>
      <c r="E5" s="2"/>
      <c r="F5" s="3"/>
    </row>
    <row r="6" spans="1:6" ht="34.5" customHeight="1">
      <c r="A6" s="2">
        <v>3</v>
      </c>
      <c r="B6" s="2" t="s">
        <v>10</v>
      </c>
      <c r="C6" s="2">
        <f>'清单明细表'!D14</f>
        <v>13.76</v>
      </c>
      <c r="D6" s="2"/>
      <c r="E6" s="2"/>
      <c r="F6" s="3"/>
    </row>
    <row r="7" spans="1:6" ht="34.5" customHeight="1">
      <c r="A7" s="2">
        <v>4</v>
      </c>
      <c r="B7" s="2" t="s">
        <v>11</v>
      </c>
      <c r="C7" s="2">
        <f>'清单明细表'!D18</f>
        <v>41.08</v>
      </c>
      <c r="D7" s="2"/>
      <c r="E7" s="2"/>
      <c r="F7" s="3"/>
    </row>
    <row r="8" spans="1:6" ht="34.5" customHeight="1">
      <c r="A8" s="2">
        <v>5</v>
      </c>
      <c r="B8" s="4" t="s">
        <v>12</v>
      </c>
      <c r="C8" s="2">
        <v>391</v>
      </c>
      <c r="D8" s="2"/>
      <c r="E8" s="2"/>
      <c r="F8" s="3" t="s">
        <v>13</v>
      </c>
    </row>
    <row r="9" spans="1:6" ht="34.5" customHeight="1">
      <c r="A9" s="2">
        <v>6</v>
      </c>
      <c r="B9" s="2" t="s">
        <v>14</v>
      </c>
      <c r="C9" s="5">
        <f>'清单明细表'!D28</f>
        <v>104.85239999999999</v>
      </c>
      <c r="D9" s="2"/>
      <c r="E9" s="2"/>
      <c r="F9" s="3"/>
    </row>
    <row r="10" spans="1:6" ht="34.5" customHeight="1">
      <c r="A10" s="2">
        <v>7</v>
      </c>
      <c r="B10" s="2" t="s">
        <v>15</v>
      </c>
      <c r="C10" s="5">
        <f>'清单明细表'!D32</f>
        <v>138.07500000000002</v>
      </c>
      <c r="D10" s="2"/>
      <c r="E10" s="2"/>
      <c r="F10" s="3"/>
    </row>
    <row r="11" ht="34.5" customHeight="1"/>
    <row r="12" ht="34.5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mergeCells count="2">
    <mergeCell ref="A1:F1"/>
    <mergeCell ref="A2:F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7">
      <selection activeCell="B29" sqref="B29:B32"/>
    </sheetView>
  </sheetViews>
  <sheetFormatPr defaultColWidth="9.00390625" defaultRowHeight="14.25"/>
  <cols>
    <col min="1" max="1" width="5.75390625" style="1" customWidth="1"/>
    <col min="2" max="2" width="13.375" style="1" customWidth="1"/>
    <col min="3" max="3" width="13.50390625" style="1" customWidth="1"/>
    <col min="4" max="4" width="14.625" style="1" customWidth="1"/>
    <col min="5" max="5" width="15.75390625" style="0" customWidth="1"/>
  </cols>
  <sheetData>
    <row r="1" spans="1:5" ht="36.75" customHeight="1">
      <c r="A1" s="20" t="s">
        <v>16</v>
      </c>
      <c r="B1" s="20"/>
      <c r="C1" s="20"/>
      <c r="D1" s="20"/>
      <c r="E1" s="20"/>
    </row>
    <row r="2" spans="1:5" ht="39" customHeight="1">
      <c r="A2" s="21" t="s">
        <v>1</v>
      </c>
      <c r="B2" s="21"/>
      <c r="C2" s="21"/>
      <c r="D2" s="21"/>
      <c r="E2" s="21"/>
    </row>
    <row r="3" spans="1:5" ht="30" customHeight="1">
      <c r="A3" s="2" t="s">
        <v>2</v>
      </c>
      <c r="B3" s="2" t="s">
        <v>3</v>
      </c>
      <c r="C3" s="2" t="s">
        <v>17</v>
      </c>
      <c r="D3" s="2" t="s">
        <v>4</v>
      </c>
      <c r="E3" s="3" t="s">
        <v>7</v>
      </c>
    </row>
    <row r="4" spans="1:5" ht="30" customHeight="1">
      <c r="A4" s="22">
        <v>1</v>
      </c>
      <c r="B4" s="22" t="s">
        <v>8</v>
      </c>
      <c r="C4" s="2" t="s">
        <v>18</v>
      </c>
      <c r="D4" s="2">
        <f>'32-35号楼玻璃门'!H11</f>
        <v>105.48</v>
      </c>
      <c r="E4" s="3"/>
    </row>
    <row r="5" spans="1:5" ht="30" customHeight="1">
      <c r="A5" s="22"/>
      <c r="B5" s="22"/>
      <c r="C5" s="2" t="s">
        <v>19</v>
      </c>
      <c r="D5" s="2">
        <f>'32-35号楼玻璃门'!H18</f>
        <v>102.24000000000001</v>
      </c>
      <c r="E5" s="3"/>
    </row>
    <row r="6" spans="1:5" ht="30" customHeight="1">
      <c r="A6" s="22"/>
      <c r="B6" s="22"/>
      <c r="C6" s="2" t="s">
        <v>20</v>
      </c>
      <c r="D6" s="2">
        <f>'32-35号楼玻璃门'!H28</f>
        <v>141.47</v>
      </c>
      <c r="E6" s="3"/>
    </row>
    <row r="7" spans="1:5" ht="30" customHeight="1">
      <c r="A7" s="22"/>
      <c r="B7" s="22"/>
      <c r="C7" s="2" t="s">
        <v>6</v>
      </c>
      <c r="D7" s="14">
        <f>SUM(D4:D6)</f>
        <v>349.19000000000005</v>
      </c>
      <c r="E7" s="3"/>
    </row>
    <row r="8" spans="1:5" ht="30" customHeight="1">
      <c r="A8" s="22">
        <v>2</v>
      </c>
      <c r="B8" s="22" t="s">
        <v>9</v>
      </c>
      <c r="C8" s="2" t="s">
        <v>21</v>
      </c>
      <c r="D8" s="2">
        <f>'单元门 雨篷等'!H4</f>
        <v>22.08</v>
      </c>
      <c r="E8" s="3"/>
    </row>
    <row r="9" spans="1:5" ht="30" customHeight="1">
      <c r="A9" s="22"/>
      <c r="B9" s="22"/>
      <c r="C9" s="2" t="s">
        <v>22</v>
      </c>
      <c r="D9" s="2">
        <f>'单元门 雨篷等'!H9</f>
        <v>22.08</v>
      </c>
      <c r="E9" s="3"/>
    </row>
    <row r="10" spans="1:5" ht="30" customHeight="1">
      <c r="A10" s="22"/>
      <c r="B10" s="22"/>
      <c r="C10" s="2" t="s">
        <v>23</v>
      </c>
      <c r="D10" s="2">
        <f>'单元门 雨篷等'!H14</f>
        <v>18.24</v>
      </c>
      <c r="E10" s="3"/>
    </row>
    <row r="11" spans="1:5" ht="30" customHeight="1">
      <c r="A11" s="22"/>
      <c r="B11" s="22"/>
      <c r="C11" s="2" t="s">
        <v>18</v>
      </c>
      <c r="D11" s="2">
        <f>'单元门 雨篷等'!H18</f>
        <v>6.3</v>
      </c>
      <c r="E11" s="3"/>
    </row>
    <row r="12" spans="1:5" ht="30" customHeight="1">
      <c r="A12" s="22"/>
      <c r="B12" s="22"/>
      <c r="C12" s="2" t="s">
        <v>19</v>
      </c>
      <c r="D12" s="2">
        <f>'单元门 雨篷等'!H20</f>
        <v>6.3</v>
      </c>
      <c r="E12" s="3"/>
    </row>
    <row r="13" spans="1:5" ht="30" customHeight="1">
      <c r="A13" s="22"/>
      <c r="B13" s="22"/>
      <c r="C13" s="2" t="s">
        <v>6</v>
      </c>
      <c r="D13" s="14">
        <f>SUM(D8:D12)</f>
        <v>74.99999999999999</v>
      </c>
      <c r="E13" s="3"/>
    </row>
    <row r="14" spans="1:5" ht="30" customHeight="1">
      <c r="A14" s="2">
        <v>3</v>
      </c>
      <c r="B14" s="2" t="s">
        <v>10</v>
      </c>
      <c r="C14" s="2" t="s">
        <v>20</v>
      </c>
      <c r="D14" s="14">
        <f>'单元门 雨篷等'!H22</f>
        <v>13.76</v>
      </c>
      <c r="E14" s="3"/>
    </row>
    <row r="15" spans="1:5" ht="30" customHeight="1">
      <c r="A15" s="23">
        <v>4</v>
      </c>
      <c r="B15" s="23" t="s">
        <v>11</v>
      </c>
      <c r="C15" s="2" t="s">
        <v>21</v>
      </c>
      <c r="D15" s="2">
        <f>'单元门 雨篷等'!H5</f>
        <v>14.04</v>
      </c>
      <c r="E15" s="3"/>
    </row>
    <row r="16" spans="1:5" ht="30" customHeight="1">
      <c r="A16" s="23"/>
      <c r="B16" s="23"/>
      <c r="C16" s="2" t="s">
        <v>22</v>
      </c>
      <c r="D16" s="2">
        <f>'单元门 雨篷等'!H10</f>
        <v>14.04</v>
      </c>
      <c r="E16" s="3"/>
    </row>
    <row r="17" spans="1:5" ht="30" customHeight="1">
      <c r="A17" s="23"/>
      <c r="B17" s="23"/>
      <c r="C17" s="6" t="s">
        <v>23</v>
      </c>
      <c r="D17" s="6">
        <f>'单元门 雨篷等'!H15</f>
        <v>13</v>
      </c>
      <c r="E17" s="7"/>
    </row>
    <row r="18" spans="1:5" ht="30" customHeight="1">
      <c r="A18" s="23"/>
      <c r="B18" s="23"/>
      <c r="C18" s="15" t="s">
        <v>6</v>
      </c>
      <c r="D18" s="16">
        <f>D15+D16+D17</f>
        <v>41.08</v>
      </c>
      <c r="E18" s="17"/>
    </row>
    <row r="19" spans="1:5" ht="30" customHeight="1">
      <c r="A19" s="22">
        <v>5</v>
      </c>
      <c r="B19" s="24" t="s">
        <v>12</v>
      </c>
      <c r="C19" s="2" t="s">
        <v>21</v>
      </c>
      <c r="D19" s="2">
        <f>'单元门 雨篷等'!H6</f>
        <v>38</v>
      </c>
      <c r="E19" s="3"/>
    </row>
    <row r="20" spans="1:5" ht="30" customHeight="1">
      <c r="A20" s="22"/>
      <c r="B20" s="24"/>
      <c r="C20" s="2" t="s">
        <v>22</v>
      </c>
      <c r="D20" s="2">
        <f>'单元门 雨篷等'!H11</f>
        <v>38</v>
      </c>
      <c r="E20" s="3"/>
    </row>
    <row r="21" spans="1:5" ht="30" customHeight="1">
      <c r="A21" s="22"/>
      <c r="B21" s="24"/>
      <c r="C21" s="6" t="s">
        <v>23</v>
      </c>
      <c r="D21" s="2">
        <f>'单元门 雨篷等'!H16</f>
        <v>35</v>
      </c>
      <c r="E21" s="3"/>
    </row>
    <row r="22" spans="1:5" ht="30" customHeight="1">
      <c r="A22" s="22"/>
      <c r="B22" s="24"/>
      <c r="C22" s="15" t="s">
        <v>18</v>
      </c>
      <c r="D22" s="2">
        <f>'单元门 雨篷等'!H19</f>
        <v>80</v>
      </c>
      <c r="E22" s="3"/>
    </row>
    <row r="23" spans="1:5" ht="30" customHeight="1">
      <c r="A23" s="22"/>
      <c r="B23" s="24"/>
      <c r="C23" s="2" t="s">
        <v>19</v>
      </c>
      <c r="D23" s="2">
        <f>'单元门 雨篷等'!H21</f>
        <v>80</v>
      </c>
      <c r="E23" s="3"/>
    </row>
    <row r="24" spans="1:5" ht="30" customHeight="1">
      <c r="A24" s="22"/>
      <c r="B24" s="24"/>
      <c r="C24" s="2" t="s">
        <v>20</v>
      </c>
      <c r="D24" s="2">
        <f>'单元门 雨篷等'!H27</f>
        <v>80</v>
      </c>
      <c r="E24" s="3"/>
    </row>
    <row r="25" spans="1:5" ht="30" customHeight="1">
      <c r="A25" s="22"/>
      <c r="B25" s="24"/>
      <c r="C25" s="2" t="s">
        <v>6</v>
      </c>
      <c r="D25" s="14">
        <f>SUM(D19:D24)</f>
        <v>351</v>
      </c>
      <c r="E25" s="3"/>
    </row>
    <row r="26" spans="1:5" ht="30" customHeight="1">
      <c r="A26" s="23">
        <v>6</v>
      </c>
      <c r="B26" s="23" t="s">
        <v>14</v>
      </c>
      <c r="C26" s="2" t="s">
        <v>21</v>
      </c>
      <c r="D26" s="5">
        <f>'单元门 雨篷等'!H7</f>
        <v>36.342400000000005</v>
      </c>
      <c r="E26" s="3"/>
    </row>
    <row r="27" spans="1:5" ht="30" customHeight="1">
      <c r="A27" s="23"/>
      <c r="B27" s="23"/>
      <c r="C27" s="6" t="s">
        <v>20</v>
      </c>
      <c r="D27" s="6">
        <f>'单元门 雨篷等'!H23+'单元门 雨篷等'!H24+'单元门 雨篷等'!H25+'单元门 雨篷等'!H26+'单元门 雨篷等'!H28</f>
        <v>68.50999999999999</v>
      </c>
      <c r="E27" s="7"/>
    </row>
    <row r="28" spans="1:5" ht="30" customHeight="1">
      <c r="A28" s="23"/>
      <c r="B28" s="23"/>
      <c r="C28" s="15" t="s">
        <v>6</v>
      </c>
      <c r="D28" s="18">
        <f>D26+D27</f>
        <v>104.85239999999999</v>
      </c>
      <c r="E28" s="17"/>
    </row>
    <row r="29" spans="1:5" ht="30" customHeight="1">
      <c r="A29" s="22">
        <v>7</v>
      </c>
      <c r="B29" s="22" t="s">
        <v>15</v>
      </c>
      <c r="C29" s="2" t="s">
        <v>21</v>
      </c>
      <c r="D29" s="2">
        <f>'单元门 雨篷等'!H8</f>
        <v>45.57000000000001</v>
      </c>
      <c r="E29" s="3"/>
    </row>
    <row r="30" spans="1:5" ht="30" customHeight="1">
      <c r="A30" s="22"/>
      <c r="B30" s="22"/>
      <c r="C30" s="2" t="s">
        <v>22</v>
      </c>
      <c r="D30" s="5">
        <f>'单元门 雨篷等'!H12</f>
        <v>45.885000000000005</v>
      </c>
      <c r="E30" s="3"/>
    </row>
    <row r="31" spans="1:5" ht="30" customHeight="1">
      <c r="A31" s="22"/>
      <c r="B31" s="22"/>
      <c r="C31" s="2" t="s">
        <v>23</v>
      </c>
      <c r="D31" s="2">
        <f>'单元门 雨篷等'!H17</f>
        <v>46.620000000000005</v>
      </c>
      <c r="E31" s="3"/>
    </row>
    <row r="32" spans="1:5" ht="30" customHeight="1">
      <c r="A32" s="22"/>
      <c r="B32" s="22"/>
      <c r="C32" s="2" t="s">
        <v>6</v>
      </c>
      <c r="D32" s="19">
        <f>D29+D30+D31</f>
        <v>138.07500000000002</v>
      </c>
      <c r="E32" s="3"/>
    </row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14">
    <mergeCell ref="B15:B18"/>
    <mergeCell ref="B19:B25"/>
    <mergeCell ref="B26:B28"/>
    <mergeCell ref="B29:B32"/>
    <mergeCell ref="A15:A18"/>
    <mergeCell ref="A19:A25"/>
    <mergeCell ref="A26:A28"/>
    <mergeCell ref="A29:A32"/>
    <mergeCell ref="A1:E1"/>
    <mergeCell ref="A2:E2"/>
    <mergeCell ref="A4:A7"/>
    <mergeCell ref="A8:A13"/>
    <mergeCell ref="B4:B7"/>
    <mergeCell ref="B8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1">
      <selection activeCell="H30" sqref="H30"/>
    </sheetView>
  </sheetViews>
  <sheetFormatPr defaultColWidth="9.00390625" defaultRowHeight="14.25"/>
  <cols>
    <col min="1" max="1" width="5.375" style="1" customWidth="1"/>
    <col min="2" max="2" width="8.125" style="1" customWidth="1"/>
    <col min="3" max="3" width="11.50390625" style="1" customWidth="1"/>
    <col min="4" max="4" width="13.375" style="0" customWidth="1"/>
    <col min="5" max="5" width="9.00390625" style="1" customWidth="1"/>
    <col min="6" max="6" width="9.50390625" style="1" customWidth="1"/>
    <col min="7" max="7" width="11.625" style="1" customWidth="1"/>
    <col min="8" max="8" width="12.50390625" style="1" customWidth="1"/>
    <col min="9" max="9" width="20.25390625" style="0" customWidth="1"/>
  </cols>
  <sheetData>
    <row r="1" spans="1:9" ht="20.25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2" t="s">
        <v>2</v>
      </c>
      <c r="B2" s="22" t="s">
        <v>17</v>
      </c>
      <c r="C2" s="22" t="s">
        <v>3</v>
      </c>
      <c r="D2" s="22" t="s">
        <v>25</v>
      </c>
      <c r="E2" s="26" t="s">
        <v>26</v>
      </c>
      <c r="F2" s="26"/>
      <c r="G2" s="23" t="s">
        <v>27</v>
      </c>
      <c r="H2" s="22" t="s">
        <v>28</v>
      </c>
      <c r="I2" s="22" t="s">
        <v>7</v>
      </c>
    </row>
    <row r="3" spans="1:9" ht="24.75" customHeight="1">
      <c r="A3" s="22"/>
      <c r="B3" s="22"/>
      <c r="C3" s="22"/>
      <c r="D3" s="22"/>
      <c r="E3" s="2" t="s">
        <v>29</v>
      </c>
      <c r="F3" s="2" t="s">
        <v>30</v>
      </c>
      <c r="G3" s="27"/>
      <c r="H3" s="22"/>
      <c r="I3" s="22"/>
    </row>
    <row r="4" spans="1:9" ht="24.75" customHeight="1">
      <c r="A4" s="2">
        <v>1</v>
      </c>
      <c r="B4" s="22" t="s">
        <v>18</v>
      </c>
      <c r="C4" s="22" t="s">
        <v>8</v>
      </c>
      <c r="D4" s="3" t="s">
        <v>31</v>
      </c>
      <c r="E4" s="2">
        <v>2.8</v>
      </c>
      <c r="F4" s="2">
        <v>2.7</v>
      </c>
      <c r="G4" s="2">
        <v>2</v>
      </c>
      <c r="H4" s="2">
        <f aca="true" t="shared" si="0" ref="H4:H10">E4*F4*G4</f>
        <v>15.12</v>
      </c>
      <c r="I4" s="3"/>
    </row>
    <row r="5" spans="1:9" ht="24.75" customHeight="1">
      <c r="A5" s="2">
        <v>2</v>
      </c>
      <c r="B5" s="22"/>
      <c r="C5" s="22"/>
      <c r="D5" s="3" t="s">
        <v>32</v>
      </c>
      <c r="E5" s="2">
        <v>3.65</v>
      </c>
      <c r="F5" s="2">
        <v>2.7</v>
      </c>
      <c r="G5" s="2">
        <v>2</v>
      </c>
      <c r="H5" s="2">
        <f t="shared" si="0"/>
        <v>19.71</v>
      </c>
      <c r="I5" s="3"/>
    </row>
    <row r="6" spans="1:9" ht="24.75" customHeight="1">
      <c r="A6" s="2">
        <v>3</v>
      </c>
      <c r="B6" s="22"/>
      <c r="C6" s="22"/>
      <c r="D6" s="3" t="s">
        <v>33</v>
      </c>
      <c r="E6" s="2">
        <v>4.3</v>
      </c>
      <c r="F6" s="2">
        <v>2.7</v>
      </c>
      <c r="G6" s="2">
        <v>2</v>
      </c>
      <c r="H6" s="2">
        <f t="shared" si="0"/>
        <v>23.22</v>
      </c>
      <c r="I6" s="3"/>
    </row>
    <row r="7" spans="1:9" ht="24.75" customHeight="1">
      <c r="A7" s="2">
        <v>4</v>
      </c>
      <c r="B7" s="22"/>
      <c r="C7" s="22"/>
      <c r="D7" s="3" t="s">
        <v>34</v>
      </c>
      <c r="E7" s="2">
        <v>2.3</v>
      </c>
      <c r="F7" s="2">
        <v>2.7</v>
      </c>
      <c r="G7" s="2">
        <v>1</v>
      </c>
      <c r="H7" s="2">
        <f t="shared" si="0"/>
        <v>6.21</v>
      </c>
      <c r="I7" s="3"/>
    </row>
    <row r="8" spans="1:9" ht="24.75" customHeight="1">
      <c r="A8" s="2">
        <v>5</v>
      </c>
      <c r="B8" s="22"/>
      <c r="C8" s="22"/>
      <c r="D8" s="3" t="s">
        <v>35</v>
      </c>
      <c r="E8" s="2">
        <v>5.3</v>
      </c>
      <c r="F8" s="2">
        <v>2.7</v>
      </c>
      <c r="G8" s="2">
        <v>1</v>
      </c>
      <c r="H8" s="2">
        <f t="shared" si="0"/>
        <v>14.31</v>
      </c>
      <c r="I8" s="3"/>
    </row>
    <row r="9" spans="1:9" ht="24.75" customHeight="1">
      <c r="A9" s="2">
        <v>6</v>
      </c>
      <c r="B9" s="22"/>
      <c r="C9" s="22"/>
      <c r="D9" s="3" t="s">
        <v>36</v>
      </c>
      <c r="E9" s="2">
        <v>8.8</v>
      </c>
      <c r="F9" s="2">
        <v>2.7</v>
      </c>
      <c r="G9" s="2">
        <v>1</v>
      </c>
      <c r="H9" s="2">
        <f t="shared" si="0"/>
        <v>23.760000000000005</v>
      </c>
      <c r="I9" s="3"/>
    </row>
    <row r="10" spans="1:9" ht="24.75" customHeight="1">
      <c r="A10" s="2">
        <v>7</v>
      </c>
      <c r="B10" s="22"/>
      <c r="C10" s="22"/>
      <c r="D10" s="3" t="s">
        <v>37</v>
      </c>
      <c r="E10" s="2">
        <v>1.5</v>
      </c>
      <c r="F10" s="2">
        <v>2.1</v>
      </c>
      <c r="G10" s="2">
        <v>1</v>
      </c>
      <c r="H10" s="2">
        <f t="shared" si="0"/>
        <v>3.1500000000000004</v>
      </c>
      <c r="I10" s="3"/>
    </row>
    <row r="11" spans="1:9" ht="24.75" customHeight="1">
      <c r="A11" s="8">
        <v>8</v>
      </c>
      <c r="B11" s="22"/>
      <c r="C11" s="22"/>
      <c r="D11" s="9" t="s">
        <v>6</v>
      </c>
      <c r="E11" s="8"/>
      <c r="F11" s="8"/>
      <c r="G11" s="8"/>
      <c r="H11" s="8">
        <f>SUM(H4:H10)</f>
        <v>105.48</v>
      </c>
      <c r="I11" s="3"/>
    </row>
    <row r="12" spans="1:9" ht="24.75" customHeight="1">
      <c r="A12" s="2">
        <v>8</v>
      </c>
      <c r="B12" s="22" t="s">
        <v>19</v>
      </c>
      <c r="C12" s="22" t="s">
        <v>8</v>
      </c>
      <c r="D12" s="3" t="s">
        <v>31</v>
      </c>
      <c r="E12" s="2">
        <v>2.8</v>
      </c>
      <c r="F12" s="2">
        <v>2.7</v>
      </c>
      <c r="G12" s="2">
        <v>2</v>
      </c>
      <c r="H12" s="2">
        <f aca="true" t="shared" si="1" ref="H12:H17">E12*F12*G12</f>
        <v>15.12</v>
      </c>
      <c r="I12" s="3"/>
    </row>
    <row r="13" spans="1:9" ht="24.75" customHeight="1">
      <c r="A13" s="2">
        <v>9</v>
      </c>
      <c r="B13" s="22"/>
      <c r="C13" s="22"/>
      <c r="D13" s="3" t="s">
        <v>32</v>
      </c>
      <c r="E13" s="2">
        <v>3.65</v>
      </c>
      <c r="F13" s="2">
        <v>2.7</v>
      </c>
      <c r="G13" s="2">
        <v>2</v>
      </c>
      <c r="H13" s="2">
        <f t="shared" si="1"/>
        <v>19.71</v>
      </c>
      <c r="I13" s="3"/>
    </row>
    <row r="14" spans="1:9" ht="24.75" customHeight="1">
      <c r="A14" s="2">
        <v>10</v>
      </c>
      <c r="B14" s="22"/>
      <c r="C14" s="22"/>
      <c r="D14" s="3" t="s">
        <v>33</v>
      </c>
      <c r="E14" s="2">
        <v>4.3</v>
      </c>
      <c r="F14" s="2">
        <v>2.7</v>
      </c>
      <c r="G14" s="2">
        <v>2</v>
      </c>
      <c r="H14" s="2">
        <f t="shared" si="1"/>
        <v>23.22</v>
      </c>
      <c r="I14" s="3"/>
    </row>
    <row r="15" spans="1:9" ht="24.75" customHeight="1">
      <c r="A15" s="2">
        <v>11</v>
      </c>
      <c r="B15" s="22"/>
      <c r="C15" s="22"/>
      <c r="D15" s="3" t="s">
        <v>34</v>
      </c>
      <c r="E15" s="2">
        <v>2.3</v>
      </c>
      <c r="F15" s="2">
        <v>2.7</v>
      </c>
      <c r="G15" s="2">
        <v>2</v>
      </c>
      <c r="H15" s="2">
        <f t="shared" si="1"/>
        <v>12.42</v>
      </c>
      <c r="I15" s="3"/>
    </row>
    <row r="16" spans="1:9" ht="24.75" customHeight="1">
      <c r="A16" s="2">
        <v>12</v>
      </c>
      <c r="B16" s="22"/>
      <c r="C16" s="22"/>
      <c r="D16" s="3" t="s">
        <v>35</v>
      </c>
      <c r="E16" s="2">
        <v>5.3</v>
      </c>
      <c r="F16" s="2">
        <v>2.7</v>
      </c>
      <c r="G16" s="2">
        <v>2</v>
      </c>
      <c r="H16" s="2">
        <f t="shared" si="1"/>
        <v>28.62</v>
      </c>
      <c r="I16" s="3"/>
    </row>
    <row r="17" spans="1:9" ht="24.75" customHeight="1">
      <c r="A17" s="2">
        <v>13</v>
      </c>
      <c r="B17" s="22"/>
      <c r="C17" s="22"/>
      <c r="D17" s="3" t="s">
        <v>37</v>
      </c>
      <c r="E17" s="2">
        <v>1.5</v>
      </c>
      <c r="F17" s="2">
        <v>2.1</v>
      </c>
      <c r="G17" s="2">
        <v>1</v>
      </c>
      <c r="H17" s="2">
        <f t="shared" si="1"/>
        <v>3.1500000000000004</v>
      </c>
      <c r="I17" s="3"/>
    </row>
    <row r="18" spans="1:9" ht="24.75" customHeight="1">
      <c r="A18" s="8">
        <v>14</v>
      </c>
      <c r="B18" s="22"/>
      <c r="C18" s="22"/>
      <c r="D18" s="9" t="s">
        <v>38</v>
      </c>
      <c r="E18" s="8"/>
      <c r="F18" s="8"/>
      <c r="G18" s="8"/>
      <c r="H18" s="8">
        <f>SUM(H12:H17)</f>
        <v>102.24000000000001</v>
      </c>
      <c r="I18" s="3"/>
    </row>
    <row r="19" spans="1:9" ht="24.75" customHeight="1">
      <c r="A19" s="2">
        <v>14</v>
      </c>
      <c r="B19" s="22" t="s">
        <v>20</v>
      </c>
      <c r="C19" s="22" t="s">
        <v>8</v>
      </c>
      <c r="D19" s="3" t="s">
        <v>39</v>
      </c>
      <c r="E19" s="2">
        <v>3.4</v>
      </c>
      <c r="F19" s="2">
        <v>4.3</v>
      </c>
      <c r="G19" s="2">
        <v>1</v>
      </c>
      <c r="H19" s="2">
        <f aca="true" t="shared" si="2" ref="H19:H27">E19*F19*G19</f>
        <v>14.62</v>
      </c>
      <c r="I19" s="3"/>
    </row>
    <row r="20" spans="1:9" ht="24.75" customHeight="1">
      <c r="A20" s="2">
        <v>15</v>
      </c>
      <c r="B20" s="22"/>
      <c r="C20" s="22"/>
      <c r="D20" s="3" t="s">
        <v>40</v>
      </c>
      <c r="E20" s="10">
        <v>1.8</v>
      </c>
      <c r="F20" s="10">
        <v>4.3</v>
      </c>
      <c r="G20" s="10">
        <v>1</v>
      </c>
      <c r="H20" s="1">
        <f t="shared" si="2"/>
        <v>7.74</v>
      </c>
      <c r="I20" s="3"/>
    </row>
    <row r="21" spans="1:9" ht="24.75" customHeight="1">
      <c r="A21" s="2">
        <v>16</v>
      </c>
      <c r="B21" s="22"/>
      <c r="C21" s="22"/>
      <c r="D21" s="3" t="s">
        <v>41</v>
      </c>
      <c r="E21" s="2">
        <v>1.9</v>
      </c>
      <c r="F21" s="2">
        <v>4.3</v>
      </c>
      <c r="G21" s="2">
        <v>1</v>
      </c>
      <c r="H21" s="2">
        <f t="shared" si="2"/>
        <v>8.17</v>
      </c>
      <c r="I21" s="3"/>
    </row>
    <row r="22" spans="1:9" ht="24.75" customHeight="1">
      <c r="A22" s="2">
        <v>17</v>
      </c>
      <c r="B22" s="22"/>
      <c r="C22" s="22"/>
      <c r="D22" s="3" t="s">
        <v>42</v>
      </c>
      <c r="E22" s="2">
        <v>1.8</v>
      </c>
      <c r="F22" s="2">
        <v>4.3</v>
      </c>
      <c r="G22" s="2">
        <v>6</v>
      </c>
      <c r="H22" s="2">
        <f t="shared" si="2"/>
        <v>46.44</v>
      </c>
      <c r="I22" s="3"/>
    </row>
    <row r="23" spans="1:9" ht="24.75" customHeight="1">
      <c r="A23" s="2">
        <v>18</v>
      </c>
      <c r="B23" s="22"/>
      <c r="C23" s="22"/>
      <c r="D23" s="3" t="s">
        <v>31</v>
      </c>
      <c r="E23" s="2">
        <v>3.8</v>
      </c>
      <c r="F23" s="2">
        <v>4.3</v>
      </c>
      <c r="G23" s="2">
        <v>1</v>
      </c>
      <c r="H23" s="2">
        <f t="shared" si="2"/>
        <v>16.34</v>
      </c>
      <c r="I23" s="3"/>
    </row>
    <row r="24" spans="1:9" ht="24.75" customHeight="1">
      <c r="A24" s="2">
        <v>19</v>
      </c>
      <c r="B24" s="22"/>
      <c r="C24" s="22"/>
      <c r="D24" s="3" t="s">
        <v>32</v>
      </c>
      <c r="E24" s="2">
        <v>4.8</v>
      </c>
      <c r="F24" s="2">
        <v>4.3</v>
      </c>
      <c r="G24" s="2">
        <v>1</v>
      </c>
      <c r="H24" s="2">
        <f t="shared" si="2"/>
        <v>20.639999999999997</v>
      </c>
      <c r="I24" s="3"/>
    </row>
    <row r="25" spans="1:9" ht="24.75" customHeight="1">
      <c r="A25" s="2">
        <v>20</v>
      </c>
      <c r="B25" s="22"/>
      <c r="C25" s="22"/>
      <c r="D25" s="3" t="s">
        <v>43</v>
      </c>
      <c r="E25" s="2">
        <v>2.4</v>
      </c>
      <c r="F25" s="2">
        <v>4.3</v>
      </c>
      <c r="G25" s="2">
        <v>1</v>
      </c>
      <c r="H25" s="2">
        <f t="shared" si="2"/>
        <v>10.319999999999999</v>
      </c>
      <c r="I25" s="3"/>
    </row>
    <row r="26" spans="1:9" ht="24.75" customHeight="1">
      <c r="A26" s="2">
        <v>21</v>
      </c>
      <c r="B26" s="22"/>
      <c r="C26" s="22"/>
      <c r="D26" s="3" t="s">
        <v>44</v>
      </c>
      <c r="E26" s="2">
        <v>2.4</v>
      </c>
      <c r="F26" s="2">
        <v>4.3</v>
      </c>
      <c r="G26" s="2">
        <v>1</v>
      </c>
      <c r="H26" s="2">
        <f t="shared" si="2"/>
        <v>10.319999999999999</v>
      </c>
      <c r="I26" s="3"/>
    </row>
    <row r="27" spans="1:9" ht="24.75" customHeight="1">
      <c r="A27" s="2">
        <v>22</v>
      </c>
      <c r="B27" s="22"/>
      <c r="C27" s="22"/>
      <c r="D27" s="3" t="s">
        <v>45</v>
      </c>
      <c r="E27" s="2">
        <v>1.6</v>
      </c>
      <c r="F27" s="2">
        <v>4.3</v>
      </c>
      <c r="G27" s="2">
        <v>1</v>
      </c>
      <c r="H27" s="2">
        <f t="shared" si="2"/>
        <v>6.88</v>
      </c>
      <c r="I27" s="3"/>
    </row>
    <row r="28" spans="1:9" ht="24.75" customHeight="1">
      <c r="A28" s="8">
        <v>20</v>
      </c>
      <c r="B28" s="22"/>
      <c r="C28" s="22"/>
      <c r="D28" s="9" t="s">
        <v>46</v>
      </c>
      <c r="E28" s="8"/>
      <c r="F28" s="8"/>
      <c r="G28" s="8"/>
      <c r="H28" s="8">
        <f>SUM(H19:H27)</f>
        <v>141.47</v>
      </c>
      <c r="I28" s="3"/>
    </row>
    <row r="29" spans="1:9" ht="24.75" customHeight="1">
      <c r="A29" s="11">
        <v>21</v>
      </c>
      <c r="B29" s="11"/>
      <c r="C29" s="11"/>
      <c r="D29" s="12" t="s">
        <v>47</v>
      </c>
      <c r="E29" s="13"/>
      <c r="F29" s="13"/>
      <c r="G29" s="13"/>
      <c r="H29" s="13">
        <f>H11+H18+H28</f>
        <v>349.19000000000005</v>
      </c>
      <c r="I29" s="3"/>
    </row>
    <row r="30" ht="24.75" customHeight="1"/>
    <row r="31" ht="24.75" customHeight="1"/>
  </sheetData>
  <sheetProtection/>
  <mergeCells count="15">
    <mergeCell ref="B4:B11"/>
    <mergeCell ref="B12:B18"/>
    <mergeCell ref="B19:B28"/>
    <mergeCell ref="C2:C3"/>
    <mergeCell ref="C4:C11"/>
    <mergeCell ref="C12:C18"/>
    <mergeCell ref="C19:C28"/>
    <mergeCell ref="A1:I1"/>
    <mergeCell ref="E2:F2"/>
    <mergeCell ref="A2:A3"/>
    <mergeCell ref="B2:B3"/>
    <mergeCell ref="D2:D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3">
      <selection activeCell="I24" sqref="I24"/>
    </sheetView>
  </sheetViews>
  <sheetFormatPr defaultColWidth="9.00390625" defaultRowHeight="14.25"/>
  <cols>
    <col min="1" max="1" width="5.375" style="1" customWidth="1"/>
    <col min="2" max="2" width="16.25390625" style="1" customWidth="1"/>
    <col min="3" max="3" width="15.625" style="1" customWidth="1"/>
    <col min="4" max="4" width="8.125" style="0" customWidth="1"/>
    <col min="5" max="5" width="9.00390625" style="1" customWidth="1"/>
    <col min="6" max="6" width="9.50390625" style="1" customWidth="1"/>
    <col min="7" max="7" width="11.625" style="1" customWidth="1"/>
    <col min="8" max="8" width="12.50390625" style="1" customWidth="1"/>
    <col min="9" max="9" width="21.00390625" style="0" customWidth="1"/>
  </cols>
  <sheetData>
    <row r="1" spans="1:9" ht="30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30" customHeight="1">
      <c r="A2" s="22" t="s">
        <v>2</v>
      </c>
      <c r="B2" s="22" t="s">
        <v>17</v>
      </c>
      <c r="C2" s="22" t="s">
        <v>3</v>
      </c>
      <c r="D2" s="22" t="s">
        <v>25</v>
      </c>
      <c r="E2" s="26" t="s">
        <v>26</v>
      </c>
      <c r="F2" s="26"/>
      <c r="G2" s="23" t="s">
        <v>27</v>
      </c>
      <c r="H2" s="22" t="s">
        <v>28</v>
      </c>
      <c r="I2" s="22" t="s">
        <v>7</v>
      </c>
    </row>
    <row r="3" spans="1:9" ht="30" customHeight="1">
      <c r="A3" s="22"/>
      <c r="B3" s="22"/>
      <c r="C3" s="22"/>
      <c r="D3" s="22"/>
      <c r="E3" s="2" t="s">
        <v>29</v>
      </c>
      <c r="F3" s="2" t="s">
        <v>30</v>
      </c>
      <c r="G3" s="27"/>
      <c r="H3" s="22"/>
      <c r="I3" s="22"/>
    </row>
    <row r="4" spans="1:9" ht="30" customHeight="1">
      <c r="A4" s="2">
        <v>1</v>
      </c>
      <c r="B4" s="2" t="s">
        <v>21</v>
      </c>
      <c r="C4" s="2" t="s">
        <v>9</v>
      </c>
      <c r="D4" s="3" t="s">
        <v>48</v>
      </c>
      <c r="E4" s="2">
        <v>2300</v>
      </c>
      <c r="F4" s="2">
        <v>2400</v>
      </c>
      <c r="G4" s="2">
        <v>4</v>
      </c>
      <c r="H4" s="2">
        <f>E4*F4*G4/1000000</f>
        <v>22.08</v>
      </c>
      <c r="I4" s="3"/>
    </row>
    <row r="5" spans="1:9" ht="30" customHeight="1">
      <c r="A5" s="2">
        <v>2</v>
      </c>
      <c r="B5" s="2" t="s">
        <v>21</v>
      </c>
      <c r="C5" s="2" t="s">
        <v>49</v>
      </c>
      <c r="D5" s="3"/>
      <c r="E5" s="2">
        <v>2700</v>
      </c>
      <c r="F5" s="2">
        <v>1300</v>
      </c>
      <c r="G5" s="2">
        <v>4</v>
      </c>
      <c r="H5" s="2">
        <f>E5*F5*G5/1000000</f>
        <v>14.04</v>
      </c>
      <c r="I5" s="3"/>
    </row>
    <row r="6" spans="1:9" ht="30" customHeight="1">
      <c r="A6" s="2">
        <v>3</v>
      </c>
      <c r="B6" s="2" t="s">
        <v>21</v>
      </c>
      <c r="C6" s="4" t="s">
        <v>12</v>
      </c>
      <c r="D6" s="3"/>
      <c r="E6" s="2"/>
      <c r="F6" s="2"/>
      <c r="G6" s="2"/>
      <c r="H6" s="2">
        <v>38</v>
      </c>
      <c r="I6" s="3"/>
    </row>
    <row r="7" spans="1:9" ht="30" customHeight="1">
      <c r="A7" s="2">
        <v>4</v>
      </c>
      <c r="B7" s="2" t="s">
        <v>21</v>
      </c>
      <c r="C7" s="4" t="s">
        <v>14</v>
      </c>
      <c r="D7" s="3"/>
      <c r="E7" s="2"/>
      <c r="F7" s="2"/>
      <c r="G7" s="2"/>
      <c r="H7" s="5">
        <f>8.3*3.5+3.54*2.06</f>
        <v>36.342400000000005</v>
      </c>
      <c r="I7" s="3"/>
    </row>
    <row r="8" spans="1:9" ht="30" customHeight="1">
      <c r="A8" s="2">
        <v>5</v>
      </c>
      <c r="B8" s="2" t="s">
        <v>21</v>
      </c>
      <c r="C8" s="4" t="s">
        <v>15</v>
      </c>
      <c r="D8" s="3"/>
      <c r="E8" s="2"/>
      <c r="F8" s="2"/>
      <c r="G8" s="2"/>
      <c r="H8" s="5">
        <f>4.4*2.1*3+4.25*2.1*2</f>
        <v>45.57000000000001</v>
      </c>
      <c r="I8" s="3"/>
    </row>
    <row r="9" spans="1:9" ht="30" customHeight="1">
      <c r="A9" s="2">
        <v>6</v>
      </c>
      <c r="B9" s="2" t="s">
        <v>22</v>
      </c>
      <c r="C9" s="2" t="s">
        <v>9</v>
      </c>
      <c r="D9" s="3" t="s">
        <v>48</v>
      </c>
      <c r="E9" s="2">
        <v>2300</v>
      </c>
      <c r="F9" s="2">
        <v>2400</v>
      </c>
      <c r="G9" s="2">
        <v>4</v>
      </c>
      <c r="H9" s="2">
        <f>E9*F9*G9/1000000</f>
        <v>22.08</v>
      </c>
      <c r="I9" s="3"/>
    </row>
    <row r="10" spans="1:9" ht="30" customHeight="1">
      <c r="A10" s="2">
        <v>7</v>
      </c>
      <c r="B10" s="2" t="s">
        <v>22</v>
      </c>
      <c r="C10" s="2" t="s">
        <v>49</v>
      </c>
      <c r="D10" s="3"/>
      <c r="E10" s="2">
        <v>2700</v>
      </c>
      <c r="F10" s="2">
        <v>1300</v>
      </c>
      <c r="G10" s="2">
        <v>4</v>
      </c>
      <c r="H10" s="2">
        <f>E10*F10*G10/1000000</f>
        <v>14.04</v>
      </c>
      <c r="I10" s="3"/>
    </row>
    <row r="11" spans="1:9" ht="30" customHeight="1">
      <c r="A11" s="2">
        <v>8</v>
      </c>
      <c r="B11" s="2" t="s">
        <v>22</v>
      </c>
      <c r="C11" s="4" t="s">
        <v>12</v>
      </c>
      <c r="D11" s="3"/>
      <c r="E11" s="2"/>
      <c r="F11" s="2"/>
      <c r="G11" s="2"/>
      <c r="H11" s="2">
        <v>38</v>
      </c>
      <c r="I11" s="3"/>
    </row>
    <row r="12" spans="1:9" ht="30" customHeight="1">
      <c r="A12" s="2">
        <v>9</v>
      </c>
      <c r="B12" s="2" t="s">
        <v>22</v>
      </c>
      <c r="C12" s="4" t="s">
        <v>15</v>
      </c>
      <c r="D12" s="3"/>
      <c r="E12" s="2"/>
      <c r="F12" s="2"/>
      <c r="G12" s="2"/>
      <c r="H12" s="5">
        <f>4.4*2.1*4+4.25*2.1</f>
        <v>45.885000000000005</v>
      </c>
      <c r="I12" s="3"/>
    </row>
    <row r="13" spans="1:9" ht="30" customHeight="1">
      <c r="A13" s="2">
        <v>10</v>
      </c>
      <c r="B13" s="4" t="s">
        <v>50</v>
      </c>
      <c r="C13" s="2" t="s">
        <v>15</v>
      </c>
      <c r="D13" s="3"/>
      <c r="E13" s="2"/>
      <c r="F13" s="2"/>
      <c r="G13" s="2"/>
      <c r="H13" s="2">
        <f>7.5*5.5*2</f>
        <v>82.5</v>
      </c>
      <c r="I13" s="3"/>
    </row>
    <row r="14" spans="1:9" ht="30" customHeight="1">
      <c r="A14" s="2">
        <v>11</v>
      </c>
      <c r="B14" s="2" t="s">
        <v>23</v>
      </c>
      <c r="C14" s="2" t="s">
        <v>9</v>
      </c>
      <c r="D14" s="3" t="s">
        <v>51</v>
      </c>
      <c r="E14" s="2">
        <v>1900</v>
      </c>
      <c r="F14" s="2">
        <v>2400</v>
      </c>
      <c r="G14" s="2">
        <v>4</v>
      </c>
      <c r="H14" s="2">
        <f>E14*F14*G14/1000000</f>
        <v>18.24</v>
      </c>
      <c r="I14" s="3"/>
    </row>
    <row r="15" spans="1:9" ht="30" customHeight="1">
      <c r="A15" s="2">
        <v>12</v>
      </c>
      <c r="B15" s="2" t="s">
        <v>23</v>
      </c>
      <c r="C15" s="2" t="s">
        <v>49</v>
      </c>
      <c r="D15" s="3"/>
      <c r="E15" s="2">
        <v>2500</v>
      </c>
      <c r="F15" s="2">
        <v>1300</v>
      </c>
      <c r="G15" s="2">
        <v>4</v>
      </c>
      <c r="H15" s="2">
        <f>E15*F15*G15/1000000</f>
        <v>13</v>
      </c>
      <c r="I15" s="3"/>
    </row>
    <row r="16" spans="1:9" ht="30" customHeight="1">
      <c r="A16" s="2">
        <v>13</v>
      </c>
      <c r="B16" s="2" t="s">
        <v>23</v>
      </c>
      <c r="C16" s="4" t="s">
        <v>12</v>
      </c>
      <c r="D16" s="3"/>
      <c r="E16" s="2"/>
      <c r="F16" s="2"/>
      <c r="G16" s="2"/>
      <c r="H16" s="2">
        <v>35</v>
      </c>
      <c r="I16" s="3"/>
    </row>
    <row r="17" spans="1:9" ht="30" customHeight="1">
      <c r="A17" s="2">
        <v>14</v>
      </c>
      <c r="B17" s="2" t="s">
        <v>23</v>
      </c>
      <c r="C17" s="4" t="s">
        <v>15</v>
      </c>
      <c r="D17" s="3"/>
      <c r="E17" s="2"/>
      <c r="F17" s="2"/>
      <c r="G17" s="2"/>
      <c r="H17" s="2">
        <f>7.4*2.1*3</f>
        <v>46.620000000000005</v>
      </c>
      <c r="I17" s="3"/>
    </row>
    <row r="18" spans="1:9" ht="30" customHeight="1">
      <c r="A18" s="2">
        <v>15</v>
      </c>
      <c r="B18" s="2" t="s">
        <v>18</v>
      </c>
      <c r="C18" s="2" t="s">
        <v>9</v>
      </c>
      <c r="D18" s="3" t="s">
        <v>52</v>
      </c>
      <c r="E18" s="2">
        <v>1500</v>
      </c>
      <c r="F18" s="2">
        <v>2100</v>
      </c>
      <c r="G18" s="2">
        <v>2</v>
      </c>
      <c r="H18" s="2">
        <f>E18*F18*G18/1000000</f>
        <v>6.3</v>
      </c>
      <c r="I18" s="3"/>
    </row>
    <row r="19" spans="1:9" ht="37.5" customHeight="1">
      <c r="A19" s="2">
        <v>16</v>
      </c>
      <c r="B19" s="2" t="s">
        <v>18</v>
      </c>
      <c r="C19" s="4" t="s">
        <v>12</v>
      </c>
      <c r="D19" s="3"/>
      <c r="E19" s="2"/>
      <c r="F19" s="2"/>
      <c r="G19" s="2"/>
      <c r="H19" s="2">
        <v>80</v>
      </c>
      <c r="I19" s="3"/>
    </row>
    <row r="20" spans="1:9" ht="30" customHeight="1">
      <c r="A20" s="2">
        <v>17</v>
      </c>
      <c r="B20" s="2" t="s">
        <v>19</v>
      </c>
      <c r="C20" s="2" t="s">
        <v>9</v>
      </c>
      <c r="D20" s="3" t="s">
        <v>52</v>
      </c>
      <c r="E20" s="2">
        <v>1500</v>
      </c>
      <c r="F20" s="2">
        <v>2100</v>
      </c>
      <c r="G20" s="2">
        <v>2</v>
      </c>
      <c r="H20" s="1">
        <f>E20*F20*G20/1000000</f>
        <v>6.3</v>
      </c>
      <c r="I20" s="3"/>
    </row>
    <row r="21" spans="1:9" ht="30" customHeight="1">
      <c r="A21" s="2">
        <v>18</v>
      </c>
      <c r="B21" s="2" t="s">
        <v>19</v>
      </c>
      <c r="C21" s="4" t="s">
        <v>12</v>
      </c>
      <c r="D21" s="3"/>
      <c r="E21" s="2"/>
      <c r="F21" s="2"/>
      <c r="G21" s="2"/>
      <c r="H21" s="2">
        <v>80</v>
      </c>
      <c r="I21" s="3"/>
    </row>
    <row r="22" spans="1:9" ht="30" customHeight="1">
      <c r="A22" s="6">
        <v>19</v>
      </c>
      <c r="B22" s="6" t="s">
        <v>20</v>
      </c>
      <c r="C22" s="6" t="s">
        <v>10</v>
      </c>
      <c r="D22" s="7" t="s">
        <v>45</v>
      </c>
      <c r="E22" s="6">
        <v>1600</v>
      </c>
      <c r="F22" s="6">
        <v>4300</v>
      </c>
      <c r="G22" s="6">
        <v>2</v>
      </c>
      <c r="H22" s="6">
        <f>E22*F22*G22/1000000</f>
        <v>13.76</v>
      </c>
      <c r="I22" s="7"/>
    </row>
    <row r="23" spans="1:9" ht="30" customHeight="1">
      <c r="A23" s="2">
        <v>20</v>
      </c>
      <c r="B23" s="2" t="s">
        <v>20</v>
      </c>
      <c r="C23" s="2" t="s">
        <v>14</v>
      </c>
      <c r="D23" s="3"/>
      <c r="E23" s="2">
        <v>4800</v>
      </c>
      <c r="F23" s="2">
        <v>1500</v>
      </c>
      <c r="G23" s="2"/>
      <c r="H23" s="2">
        <f>E23*F23/1000000</f>
        <v>7.2</v>
      </c>
      <c r="I23" s="3"/>
    </row>
    <row r="24" spans="1:9" ht="30" customHeight="1">
      <c r="A24" s="2">
        <v>21</v>
      </c>
      <c r="B24" s="2" t="s">
        <v>20</v>
      </c>
      <c r="C24" s="2" t="s">
        <v>14</v>
      </c>
      <c r="D24" s="3"/>
      <c r="E24" s="2">
        <v>4700</v>
      </c>
      <c r="F24" s="2">
        <v>1500</v>
      </c>
      <c r="G24" s="2"/>
      <c r="H24" s="2">
        <f>E24*F24/1000000</f>
        <v>7.05</v>
      </c>
      <c r="I24" s="3"/>
    </row>
    <row r="25" spans="1:9" ht="30" customHeight="1">
      <c r="A25" s="2">
        <v>22</v>
      </c>
      <c r="B25" s="2" t="s">
        <v>20</v>
      </c>
      <c r="C25" s="2" t="s">
        <v>14</v>
      </c>
      <c r="D25" s="3"/>
      <c r="E25" s="2">
        <v>4500</v>
      </c>
      <c r="F25" s="2">
        <v>1500</v>
      </c>
      <c r="G25" s="2"/>
      <c r="H25" s="2">
        <f>E25*F25/1000000</f>
        <v>6.75</v>
      </c>
      <c r="I25" s="3"/>
    </row>
    <row r="26" spans="1:9" ht="30" customHeight="1">
      <c r="A26" s="2">
        <v>23</v>
      </c>
      <c r="B26" s="2" t="s">
        <v>20</v>
      </c>
      <c r="C26" s="2" t="s">
        <v>14</v>
      </c>
      <c r="D26" s="3"/>
      <c r="E26" s="2"/>
      <c r="F26" s="2"/>
      <c r="G26" s="2"/>
      <c r="H26" s="2">
        <f>3.5*2.1+3.8*1.9</f>
        <v>14.57</v>
      </c>
      <c r="I26" s="3"/>
    </row>
    <row r="27" spans="1:9" ht="30" customHeight="1">
      <c r="A27" s="2">
        <v>24</v>
      </c>
      <c r="B27" s="2" t="s">
        <v>20</v>
      </c>
      <c r="C27" s="4" t="s">
        <v>12</v>
      </c>
      <c r="D27" s="3"/>
      <c r="E27" s="2">
        <v>7300</v>
      </c>
      <c r="F27" s="2">
        <v>1500</v>
      </c>
      <c r="G27" s="2"/>
      <c r="H27" s="2">
        <v>80</v>
      </c>
      <c r="I27" s="3"/>
    </row>
    <row r="28" spans="1:9" ht="30" customHeight="1">
      <c r="A28" s="2">
        <v>25</v>
      </c>
      <c r="B28" s="2" t="s">
        <v>20</v>
      </c>
      <c r="C28" s="2" t="s">
        <v>14</v>
      </c>
      <c r="D28" s="3"/>
      <c r="E28" s="2"/>
      <c r="F28" s="2"/>
      <c r="G28" s="2"/>
      <c r="H28" s="2">
        <f>19*1.5+0.6*4+3.4*0.6</f>
        <v>32.94</v>
      </c>
      <c r="I28" s="3"/>
    </row>
    <row r="29" ht="30" customHeight="1"/>
    <row r="30" ht="30" customHeight="1"/>
  </sheetData>
  <sheetProtection/>
  <mergeCells count="9">
    <mergeCell ref="A1:I1"/>
    <mergeCell ref="E2:F2"/>
    <mergeCell ref="A2:A3"/>
    <mergeCell ref="B2:B3"/>
    <mergeCell ref="C2:C3"/>
    <mergeCell ref="D2:D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2015-02-02T00:40:09Z</cp:lastPrinted>
  <dcterms:created xsi:type="dcterms:W3CDTF">1996-12-17T01:32:42Z</dcterms:created>
  <dcterms:modified xsi:type="dcterms:W3CDTF">2015-05-12T04:04:31Z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